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15480" windowHeight="5760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K28" i="1"/>
  <c r="K53" i="1" s="1"/>
  <c r="K88" i="1" s="1"/>
  <c r="G26" i="1"/>
  <c r="K26" i="1"/>
  <c r="D28" i="1"/>
  <c r="E28" i="1"/>
  <c r="E53" i="1" s="1"/>
  <c r="E88" i="1" s="1"/>
  <c r="F28" i="1"/>
  <c r="G28" i="1"/>
  <c r="H28" i="1"/>
  <c r="I28" i="1"/>
  <c r="I53" i="1" s="1"/>
  <c r="I88" i="1" s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F53" i="1"/>
  <c r="G53" i="1"/>
  <c r="H53" i="1"/>
  <c r="J53" i="1"/>
  <c r="D55" i="1"/>
  <c r="E55" i="1"/>
  <c r="F55" i="1"/>
  <c r="G55" i="1"/>
  <c r="G87" i="1" s="1"/>
  <c r="G88" i="1" s="1"/>
  <c r="H55" i="1"/>
  <c r="I55" i="1"/>
  <c r="J55" i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F87" i="1"/>
  <c r="H87" i="1"/>
  <c r="H88" i="1" s="1"/>
  <c r="I87" i="1"/>
  <c r="J87" i="1"/>
  <c r="D88" i="1"/>
  <c r="F88" i="1"/>
  <c r="J88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G103" i="1"/>
  <c r="H103" i="1"/>
  <c r="I103" i="1"/>
  <c r="J103" i="1"/>
  <c r="G104" i="1"/>
  <c r="K104" i="1"/>
  <c r="G106" i="1"/>
  <c r="K106" i="1"/>
  <c r="K103" i="1"/>
  <c r="G107" i="1"/>
  <c r="K107" i="1"/>
  <c r="G108" i="1"/>
  <c r="K108" i="1"/>
  <c r="G109" i="1"/>
  <c r="G115" i="1" s="1"/>
  <c r="G118" i="1" s="1"/>
  <c r="K109" i="1"/>
  <c r="G110" i="1"/>
  <c r="K110" i="1"/>
  <c r="G112" i="1"/>
  <c r="K112" i="1"/>
  <c r="G113" i="1"/>
  <c r="K113" i="1"/>
  <c r="G114" i="1"/>
  <c r="K114" i="1"/>
  <c r="D115" i="1"/>
  <c r="E115" i="1"/>
  <c r="E118" i="1" s="1"/>
  <c r="F115" i="1"/>
  <c r="F118" i="1" s="1"/>
  <c r="H115" i="1"/>
  <c r="I115" i="1"/>
  <c r="I118" i="1" s="1"/>
  <c r="J115" i="1"/>
  <c r="J118" i="1" s="1"/>
  <c r="G117" i="1"/>
  <c r="K117" i="1"/>
  <c r="D118" i="1"/>
  <c r="H118" i="1"/>
  <c r="K115" i="1"/>
  <c r="K118" i="1" s="1"/>
</calcChain>
</file>

<file path=xl/sharedStrings.xml><?xml version="1.0" encoding="utf-8"?>
<sst xmlns="http://schemas.openxmlformats.org/spreadsheetml/2006/main" count="449" uniqueCount="266">
  <si>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</si>
  <si>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</si>
  <si>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</si>
  <si>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</si>
  <si>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</si>
  <si>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</si>
  <si>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</si>
  <si>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</si>
  <si>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</si>
  <si>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</si>
  <si>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</si>
  <si>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</si>
  <si>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</si>
  <si>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</si>
  <si>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</si>
  <si>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</si>
  <si>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</si>
  <si>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</si>
  <si>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</si>
  <si>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</si>
  <si>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</si>
  <si>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</si>
  <si>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</si>
  <si>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</si>
  <si>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</si>
  <si>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</si>
  <si>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</si>
  <si>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</si>
  <si>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</si>
  <si>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</si>
  <si>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</si>
  <si>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</si>
  <si>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</si>
  <si>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</si>
  <si>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</si>
  <si>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</si>
  <si>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</si>
  <si>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</si>
  <si>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</si>
  <si>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</si>
  <si>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</si>
  <si>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</si>
  <si>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</si>
  <si>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</si>
  <si>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</si>
  <si>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</si>
  <si>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</si>
  <si>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</si>
  <si>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</si>
  <si>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</si>
  <si>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</si>
  <si>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</si>
  <si>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</si>
  <si>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</si>
  <si>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</si>
  <si>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</si>
  <si>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</si>
  <si>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</si>
  <si>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</si>
  <si>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</si>
  <si>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</si>
  <si>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</si>
  <si>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</si>
  <si>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</si>
  <si>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</si>
  <si>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</si>
  <si>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</si>
  <si>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</si>
  <si>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</si>
  <si>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</si>
  <si>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</si>
  <si>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</si>
  <si>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</si>
  <si>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</si>
  <si>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</si>
  <si>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</si>
  <si>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</si>
  <si>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</si>
  <si>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</si>
  <si>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</si>
  <si>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</si>
  <si>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</si>
  <si>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</si>
  <si>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</si>
  <si>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</si>
  <si>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</si>
  <si>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</si>
  <si>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</si>
  <si>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</si>
  <si>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</si>
  <si>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</si>
  <si>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</si>
  <si>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</si>
  <si>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</si>
  <si>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</si>
  <si>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</si>
  <si>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</si>
  <si>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</si>
  <si>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</si>
  <si>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</si>
  <si>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</si>
  <si>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</si>
  <si>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</si>
  <si>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</si>
  <si>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</si>
  <si>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</si>
  <si>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</si>
  <si>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</si>
  <si>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</si>
  <si>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</si>
  <si>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</si>
  <si>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</si>
  <si>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</si>
  <si>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</si>
  <si>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</si>
  <si>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</si>
  <si>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</si>
  <si>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</si>
  <si>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</si>
  <si>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</si>
  <si>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</si>
  <si>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</si>
  <si>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</si>
  <si>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</si>
  <si>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</si>
  <si>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</si>
  <si>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</si>
  <si>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</si>
  <si>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</si>
  <si>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</si>
  <si>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</si>
  <si>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</si>
  <si>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</si>
  <si>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</si>
  <si>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</si>
  <si>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</si>
  <si>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</si>
  <si>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</si>
  <si>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</si>
  <si>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</si>
  <si>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</si>
  <si>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</si>
  <si>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</si>
  <si>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</si>
  <si>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</si>
  <si>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</si>
  <si>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</si>
  <si>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</si>
  <si>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</si>
  <si>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</si>
  <si>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</si>
  <si>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</si>
  <si>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</si>
  <si>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</si>
  <si>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</si>
  <si>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</si>
  <si>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</si>
  <si>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</si>
  <si>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</si>
  <si>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</si>
  <si>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</si>
  <si>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</si>
  <si>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</si>
  <si>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</si>
  <si>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</si>
  <si>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</si>
  <si>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</si>
  <si>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</si>
  <si>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</si>
  <si>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</si>
  <si>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</si>
  <si>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</si>
  <si>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</si>
  <si>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</si>
  <si>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</si>
  <si>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</si>
  <si>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</si>
  <si>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</si>
  <si>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</si>
  <si>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</si>
  <si>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</si>
  <si>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</si>
  <si>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</si>
  <si>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</si>
  <si>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</si>
  <si>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</si>
  <si>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</si>
  <si>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</si>
  <si>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</si>
  <si>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</si>
  <si>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</si>
  <si>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</si>
  <si>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</si>
  <si>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</si>
  <si>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</si>
  <si>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</si>
  <si>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</si>
  <si>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</si>
  <si>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</si>
  <si>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</si>
  <si>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</si>
  <si>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</si>
  <si>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</si>
  <si>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</si>
  <si>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</si>
  <si>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</si>
  <si>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</si>
  <si>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</si>
  <si>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</si>
  <si>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</si>
  <si>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</si>
  <si>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</si>
  <si>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</si>
  <si>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</si>
  <si>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</si>
  <si>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</si>
  <si>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</si>
  <si>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</si>
  <si>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</si>
  <si>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</si>
  <si>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</si>
  <si>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</si>
  <si>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</si>
  <si>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</si>
  <si>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</si>
  <si>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</si>
  <si>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</si>
  <si>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</si>
  <si>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</si>
  <si>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</si>
  <si>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</si>
  <si>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</si>
  <si>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</si>
  <si>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</si>
  <si>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</si>
  <si>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</si>
  <si>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</si>
  <si>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</si>
  <si>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</si>
  <si>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</si>
  <si>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</si>
  <si>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</si>
  <si>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</si>
  <si>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</si>
  <si>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</si>
  <si>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</si>
  <si>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</si>
  <si>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ОГАПОУ  "ВИТ"</t>
  </si>
  <si>
    <t>01 января 2021 г.</t>
  </si>
  <si>
    <t>825</t>
  </si>
  <si>
    <t>38922133</t>
  </si>
  <si>
    <t>3126005073</t>
  </si>
  <si>
    <t>5</t>
  </si>
  <si>
    <t>500</t>
  </si>
  <si>
    <t>01.01.2021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</si>
  <si>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</si>
  <si>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</si>
  <si>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</si>
  <si>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</si>
  <si>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</si>
  <si>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</si>
  <si>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</si>
  <si>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14620101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</si>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</sst>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05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topLeftCell="A10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0.14062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252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253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248</v>
      </c>
      <c r="F5" s="140"/>
      <c r="G5" s="9"/>
      <c r="H5" s="9"/>
      <c r="I5" s="9"/>
      <c r="J5" s="8" t="s">
        <v>245</v>
      </c>
      <c r="K5" s="10" t="s">
        <v>3</v>
      </c>
      <c r="L5" s="3" t="s">
        <v>254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241</v>
      </c>
      <c r="K8" s="15"/>
      <c r="L8" s="3" t="s">
        <v>256</v>
      </c>
      <c r="M8" s="5" t="s">
        <v>99</v>
      </c>
    </row>
    <row r="9" spans="2:13" x14ac:dyDescent="0.2">
      <c r="B9" s="143"/>
      <c r="C9" s="145" t="s">
        <v>247</v>
      </c>
      <c r="D9" s="145"/>
      <c r="E9" s="145"/>
      <c r="F9" s="145"/>
      <c r="G9" s="145"/>
      <c r="H9" s="145"/>
      <c r="I9" s="145"/>
      <c r="J9" s="8" t="s">
        <v>86</v>
      </c>
      <c r="K9" s="15" t="s">
        <v>251</v>
      </c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240</v>
      </c>
      <c r="K11" s="16" t="s">
        <v>262</v>
      </c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241</v>
      </c>
      <c r="K12" s="18" t="s">
        <v>250</v>
      </c>
      <c r="L12" s="3" t="s">
        <v>255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242</v>
      </c>
      <c r="K14" s="18" t="s">
        <v>249</v>
      </c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30">
        <v>0</v>
      </c>
      <c r="E24" s="29">
        <v>54497263.920000002</v>
      </c>
      <c r="F24" s="29">
        <v>6975488.1500000004</v>
      </c>
      <c r="G24" s="44">
        <f>D24+E24+F24</f>
        <v>61472752.07</v>
      </c>
      <c r="H24" s="130">
        <v>0</v>
      </c>
      <c r="I24" s="29">
        <v>54871594.859999999</v>
      </c>
      <c r="J24" s="29">
        <v>7141964.2999999998</v>
      </c>
      <c r="K24" s="45">
        <f>H24+I24+J24</f>
        <v>62013559.159999996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32565151.640000001</v>
      </c>
      <c r="F25" s="29">
        <v>5604852.6299999999</v>
      </c>
      <c r="G25" s="44">
        <f>D25+E25+F25</f>
        <v>38170004.270000003</v>
      </c>
      <c r="H25" s="29">
        <v>0</v>
      </c>
      <c r="I25" s="29">
        <v>33368236.969999999</v>
      </c>
      <c r="J25" s="29">
        <v>6007404.2000000002</v>
      </c>
      <c r="K25" s="45">
        <f>H25+I25+J25</f>
        <v>39375641.170000002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>
        <v>0</v>
      </c>
      <c r="E26" s="156">
        <v>32565151.640000001</v>
      </c>
      <c r="F26" s="156">
        <v>5604852.6299999999</v>
      </c>
      <c r="G26" s="158">
        <f>D26+E26+F26</f>
        <v>38170004.270000003</v>
      </c>
      <c r="H26" s="156">
        <v>0</v>
      </c>
      <c r="I26" s="156">
        <v>33368236.969999999</v>
      </c>
      <c r="J26" s="156">
        <v>6007404.2000000002</v>
      </c>
      <c r="K26" s="163">
        <f>H26+I26+J26</f>
        <v>39375641.170000002</v>
      </c>
      <c r="L26" s="165" t="s">
        <v>67</v>
      </c>
      <c r="M26" s="166" t="s">
        <v>21</v>
      </c>
    </row>
    <row r="27" spans="2:13" x14ac:dyDescent="0.2">
      <c r="B27" s="70" t="s">
        <v>215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21932112.280000001</v>
      </c>
      <c r="F28" s="73">
        <f t="shared" si="0"/>
        <v>1370635.52</v>
      </c>
      <c r="G28" s="73">
        <f t="shared" si="0"/>
        <v>23302747.800000001</v>
      </c>
      <c r="H28" s="73">
        <f t="shared" si="0"/>
        <v>0</v>
      </c>
      <c r="I28" s="73">
        <f t="shared" si="0"/>
        <v>21503357.890000001</v>
      </c>
      <c r="J28" s="73">
        <f t="shared" si="0"/>
        <v>1134560.1000000001</v>
      </c>
      <c r="K28" s="74">
        <f t="shared" si="0"/>
        <v>22637917.989999998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/>
      <c r="J31" s="156"/>
      <c r="K31" s="163">
        <f>H31+I31+J31</f>
        <v>0</v>
      </c>
      <c r="L31" s="165" t="s">
        <v>71</v>
      </c>
      <c r="M31" s="166" t="s">
        <v>26</v>
      </c>
    </row>
    <row r="32" spans="2:13" x14ac:dyDescent="0.2">
      <c r="B32" s="70" t="s">
        <v>216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30">
        <v>0</v>
      </c>
      <c r="E34" s="30">
        <v>34456637.890000001</v>
      </c>
      <c r="F34" s="30">
        <v>0</v>
      </c>
      <c r="G34" s="76">
        <f>D34+E34+F34</f>
        <v>34456637.890000001</v>
      </c>
      <c r="H34" s="130">
        <v>0</v>
      </c>
      <c r="I34" s="30">
        <v>34499570.490000002</v>
      </c>
      <c r="J34" s="30">
        <v>0</v>
      </c>
      <c r="K34" s="77">
        <f>H34+I34+J34</f>
        <v>34499570.490000002</v>
      </c>
      <c r="L34" s="1" t="s">
        <v>73</v>
      </c>
      <c r="M34" s="1" t="s">
        <v>28</v>
      </c>
    </row>
    <row r="35" spans="2:13" x14ac:dyDescent="0.2">
      <c r="B35" s="68" t="s">
        <v>117</v>
      </c>
      <c r="C35" s="67" t="s">
        <v>29</v>
      </c>
      <c r="D35" s="29">
        <v>0</v>
      </c>
      <c r="E35" s="30">
        <v>1661399.04</v>
      </c>
      <c r="F35" s="30">
        <v>1679444.03</v>
      </c>
      <c r="G35" s="76">
        <f>D35+E35+F35</f>
        <v>3340843.07</v>
      </c>
      <c r="H35" s="29">
        <v>0</v>
      </c>
      <c r="I35" s="30">
        <v>1878396.71</v>
      </c>
      <c r="J35" s="30">
        <v>1202761.6499999999</v>
      </c>
      <c r="K35" s="77">
        <f>H35+I35+J35</f>
        <v>3081158.36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217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129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">
      <c r="B46" s="70" t="s">
        <v>218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x14ac:dyDescent="0.2">
      <c r="B48" s="69" t="s">
        <v>23</v>
      </c>
      <c r="C48" s="154" t="s">
        <v>122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123</v>
      </c>
      <c r="M48" s="166" t="s">
        <v>122</v>
      </c>
    </row>
    <row r="49" spans="2:13" x14ac:dyDescent="0.2">
      <c r="B49" s="70" t="s">
        <v>217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126</v>
      </c>
      <c r="C52" s="88" t="s">
        <v>127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128</v>
      </c>
      <c r="M52" s="1" t="s">
        <v>127</v>
      </c>
    </row>
    <row r="53" spans="2:13" ht="22.5" thickBot="1" x14ac:dyDescent="0.25">
      <c r="B53" s="89" t="s">
        <v>265</v>
      </c>
      <c r="C53" s="90" t="s">
        <v>130</v>
      </c>
      <c r="D53" s="91">
        <f t="shared" ref="D53:K53" si="2">D28+D33+D34+D35+D44+D47+D50+D51+D52</f>
        <v>0</v>
      </c>
      <c r="E53" s="91">
        <f t="shared" si="2"/>
        <v>58050149.210000001</v>
      </c>
      <c r="F53" s="91">
        <f t="shared" si="2"/>
        <v>3050079.55</v>
      </c>
      <c r="G53" s="91">
        <f t="shared" si="2"/>
        <v>61100228.759999998</v>
      </c>
      <c r="H53" s="91">
        <f t="shared" si="2"/>
        <v>0</v>
      </c>
      <c r="I53" s="91">
        <f t="shared" si="2"/>
        <v>57881325.090000004</v>
      </c>
      <c r="J53" s="91">
        <f t="shared" si="2"/>
        <v>2337321.75</v>
      </c>
      <c r="K53" s="92">
        <f t="shared" si="2"/>
        <v>60218646.840000004</v>
      </c>
      <c r="L53" s="1" t="s">
        <v>131</v>
      </c>
      <c r="M53" s="1" t="s">
        <v>130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134</v>
      </c>
      <c r="C55" s="67" t="s">
        <v>132</v>
      </c>
      <c r="D55" s="73">
        <f t="shared" ref="D55:K55" si="3">D56+D58+D64</f>
        <v>0</v>
      </c>
      <c r="E55" s="73">
        <f t="shared" si="3"/>
        <v>178374.01</v>
      </c>
      <c r="F55" s="73">
        <f t="shared" si="3"/>
        <v>334257.46999999997</v>
      </c>
      <c r="G55" s="73">
        <f t="shared" si="3"/>
        <v>512631.48</v>
      </c>
      <c r="H55" s="73">
        <f t="shared" si="3"/>
        <v>0</v>
      </c>
      <c r="I55" s="73">
        <f t="shared" si="3"/>
        <v>969061.19</v>
      </c>
      <c r="J55" s="73">
        <f t="shared" si="3"/>
        <v>1083646.03</v>
      </c>
      <c r="K55" s="126">
        <f t="shared" si="3"/>
        <v>2052707.22</v>
      </c>
      <c r="L55" s="1" t="s">
        <v>133</v>
      </c>
      <c r="M55" s="1" t="s">
        <v>132</v>
      </c>
    </row>
    <row r="56" spans="2:13" x14ac:dyDescent="0.2">
      <c r="B56" s="69" t="s">
        <v>220</v>
      </c>
      <c r="C56" s="154" t="s">
        <v>135</v>
      </c>
      <c r="D56" s="156">
        <v>0</v>
      </c>
      <c r="E56" s="156">
        <v>178374.01</v>
      </c>
      <c r="F56" s="156">
        <v>334257.46999999997</v>
      </c>
      <c r="G56" s="158">
        <f>D56+E56+F56</f>
        <v>512631.48</v>
      </c>
      <c r="H56" s="156">
        <v>0</v>
      </c>
      <c r="I56" s="156">
        <v>969061.19</v>
      </c>
      <c r="J56" s="156">
        <v>1083646.03</v>
      </c>
      <c r="K56" s="163">
        <f>H56+I56+J56</f>
        <v>2052707.22</v>
      </c>
      <c r="L56" s="165" t="s">
        <v>136</v>
      </c>
      <c r="M56" s="166" t="s">
        <v>135</v>
      </c>
    </row>
    <row r="57" spans="2:13" ht="22.5" x14ac:dyDescent="0.2">
      <c r="B57" s="70" t="s">
        <v>219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7" t="s">
        <v>137</v>
      </c>
      <c r="C58" s="67" t="s">
        <v>138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x14ac:dyDescent="0.2">
      <c r="B59" s="98" t="s">
        <v>23</v>
      </c>
      <c r="C59" s="154" t="s">
        <v>140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141</v>
      </c>
      <c r="M59" s="166" t="s">
        <v>140</v>
      </c>
    </row>
    <row r="60" spans="2:13" x14ac:dyDescent="0.2">
      <c r="B60" s="99" t="s">
        <v>221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100" t="s">
        <v>23</v>
      </c>
      <c r="C61" s="154" t="s">
        <v>142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143</v>
      </c>
      <c r="M61" s="166" t="s">
        <v>142</v>
      </c>
    </row>
    <row r="62" spans="2:13" x14ac:dyDescent="0.2">
      <c r="B62" s="101" t="s">
        <v>218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x14ac:dyDescent="0.2">
      <c r="B64" s="97" t="s">
        <v>147</v>
      </c>
      <c r="C64" s="67" t="s">
        <v>148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149</v>
      </c>
      <c r="M64" s="1" t="s">
        <v>148</v>
      </c>
    </row>
    <row r="65" spans="2:13" x14ac:dyDescent="0.2">
      <c r="B65" s="68" t="s">
        <v>150</v>
      </c>
      <c r="C65" s="67" t="s">
        <v>151</v>
      </c>
      <c r="D65" s="29">
        <v>0</v>
      </c>
      <c r="E65" s="32">
        <v>0</v>
      </c>
      <c r="F65" s="32">
        <v>2000</v>
      </c>
      <c r="G65" s="76">
        <f>D65+E65+F65</f>
        <v>2000</v>
      </c>
      <c r="H65" s="32">
        <v>0</v>
      </c>
      <c r="I65" s="32">
        <v>0</v>
      </c>
      <c r="J65" s="32">
        <v>0</v>
      </c>
      <c r="K65" s="71">
        <f>H65+I65+J65</f>
        <v>0</v>
      </c>
      <c r="L65" s="1" t="s">
        <v>152</v>
      </c>
      <c r="M65" s="1" t="s">
        <v>151</v>
      </c>
    </row>
    <row r="66" spans="2:13" ht="12.75" customHeight="1" x14ac:dyDescent="0.2">
      <c r="B66" s="69" t="s">
        <v>23</v>
      </c>
      <c r="C66" s="154" t="s">
        <v>153</v>
      </c>
      <c r="D66" s="156">
        <v>0</v>
      </c>
      <c r="E66" s="156">
        <v>0</v>
      </c>
      <c r="F66" s="156"/>
      <c r="G66" s="158">
        <f>D66+E66+F66</f>
        <v>0</v>
      </c>
      <c r="H66" s="156">
        <v>0</v>
      </c>
      <c r="I66" s="156">
        <v>0</v>
      </c>
      <c r="J66" s="156">
        <v>0</v>
      </c>
      <c r="K66" s="163">
        <f>H66+I66+J66</f>
        <v>0</v>
      </c>
      <c r="L66" s="165" t="s">
        <v>154</v>
      </c>
      <c r="M66" s="166" t="s">
        <v>153</v>
      </c>
    </row>
    <row r="67" spans="2:13" x14ac:dyDescent="0.2">
      <c r="B67" s="70" t="s">
        <v>218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155</v>
      </c>
      <c r="C68" s="67" t="s">
        <v>156</v>
      </c>
      <c r="D68" s="29">
        <v>0</v>
      </c>
      <c r="E68" s="30">
        <v>75156071</v>
      </c>
      <c r="F68" s="30">
        <v>402677.92</v>
      </c>
      <c r="G68" s="76">
        <f>D68+E68+F68</f>
        <v>75558748.920000002</v>
      </c>
      <c r="H68" s="29">
        <v>2254546.67</v>
      </c>
      <c r="I68" s="30">
        <v>80908200</v>
      </c>
      <c r="J68" s="32">
        <v>478090.42</v>
      </c>
      <c r="K68" s="71">
        <f>H68+I68+J68</f>
        <v>83640837.090000004</v>
      </c>
      <c r="L68" s="1" t="s">
        <v>161</v>
      </c>
      <c r="M68" s="1" t="s">
        <v>156</v>
      </c>
    </row>
    <row r="69" spans="2:13" x14ac:dyDescent="0.2">
      <c r="B69" s="69" t="s">
        <v>23</v>
      </c>
      <c r="C69" s="154" t="s">
        <v>157</v>
      </c>
      <c r="D69" s="156"/>
      <c r="E69" s="156">
        <v>38108500</v>
      </c>
      <c r="F69" s="156"/>
      <c r="G69" s="158">
        <f>D69+E69+F69</f>
        <v>38108500</v>
      </c>
      <c r="H69" s="156"/>
      <c r="I69" s="156">
        <v>40725200</v>
      </c>
      <c r="J69" s="156"/>
      <c r="K69" s="163">
        <f>H69+I69+J69</f>
        <v>40725200</v>
      </c>
      <c r="L69" s="165" t="s">
        <v>162</v>
      </c>
      <c r="M69" s="166" t="s">
        <v>157</v>
      </c>
    </row>
    <row r="70" spans="2:13" x14ac:dyDescent="0.2">
      <c r="B70" s="70" t="s">
        <v>222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158</v>
      </c>
      <c r="C71" s="67" t="s">
        <v>37</v>
      </c>
      <c r="D71" s="29">
        <v>0</v>
      </c>
      <c r="E71" s="29">
        <v>0</v>
      </c>
      <c r="F71" s="29">
        <v>0</v>
      </c>
      <c r="G71" s="44">
        <f>D71+E71+F71</f>
        <v>0</v>
      </c>
      <c r="H71" s="29">
        <v>0</v>
      </c>
      <c r="I71" s="29">
        <v>73417.38</v>
      </c>
      <c r="J71" s="29">
        <v>14676.09</v>
      </c>
      <c r="K71" s="77">
        <f>H71+I71+J71</f>
        <v>88093.47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159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163</v>
      </c>
      <c r="M72" s="166" t="s">
        <v>159</v>
      </c>
    </row>
    <row r="73" spans="2:13" s="33" customFormat="1" ht="13.5" thickBot="1" x14ac:dyDescent="0.25">
      <c r="B73" s="70" t="s">
        <v>222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 x14ac:dyDescent="0.2">
      <c r="B81" s="69" t="s">
        <v>23</v>
      </c>
      <c r="C81" s="154" t="s">
        <v>167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168</v>
      </c>
      <c r="M81" s="166" t="s">
        <v>167</v>
      </c>
    </row>
    <row r="82" spans="2:13" s="33" customFormat="1" x14ac:dyDescent="0.2">
      <c r="B82" s="70" t="s">
        <v>218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x14ac:dyDescent="0.2">
      <c r="B84" s="69" t="s">
        <v>23</v>
      </c>
      <c r="C84" s="154" t="s">
        <v>172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173</v>
      </c>
      <c r="M84" s="166" t="s">
        <v>172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225</v>
      </c>
      <c r="C86" s="86" t="s">
        <v>226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227</v>
      </c>
      <c r="M86" s="1" t="s">
        <v>226</v>
      </c>
    </row>
    <row r="87" spans="2:13" s="33" customFormat="1" ht="22.5" thickBot="1" x14ac:dyDescent="0.25">
      <c r="B87" s="107" t="s">
        <v>263</v>
      </c>
      <c r="C87" s="78" t="s">
        <v>174</v>
      </c>
      <c r="D87" s="108">
        <f t="shared" ref="D87:K87" si="4">D55+D65+D68+D71+D80+D83+D86</f>
        <v>0</v>
      </c>
      <c r="E87" s="108">
        <f t="shared" si="4"/>
        <v>75334445.010000005</v>
      </c>
      <c r="F87" s="108">
        <f t="shared" si="4"/>
        <v>738935.39</v>
      </c>
      <c r="G87" s="108">
        <f t="shared" si="4"/>
        <v>76073380.400000006</v>
      </c>
      <c r="H87" s="108">
        <f t="shared" si="4"/>
        <v>2254546.67</v>
      </c>
      <c r="I87" s="108">
        <f t="shared" si="4"/>
        <v>81950678.569999993</v>
      </c>
      <c r="J87" s="108">
        <f t="shared" si="4"/>
        <v>1576412.54</v>
      </c>
      <c r="K87" s="109">
        <f t="shared" si="4"/>
        <v>85781637.780000001</v>
      </c>
      <c r="L87" s="1" t="s">
        <v>175</v>
      </c>
      <c r="M87" s="1" t="s">
        <v>174</v>
      </c>
    </row>
    <row r="88" spans="2:13" s="33" customFormat="1" ht="13.5" thickBot="1" x14ac:dyDescent="0.25">
      <c r="B88" s="110" t="s">
        <v>176</v>
      </c>
      <c r="C88" s="90" t="s">
        <v>177</v>
      </c>
      <c r="D88" s="129">
        <f t="shared" ref="D88:K88" si="5">D53+D87</f>
        <v>0</v>
      </c>
      <c r="E88" s="129">
        <f t="shared" si="5"/>
        <v>133384594.22</v>
      </c>
      <c r="F88" s="129">
        <f t="shared" si="5"/>
        <v>3789014.94</v>
      </c>
      <c r="G88" s="129">
        <f t="shared" si="5"/>
        <v>137173609.16</v>
      </c>
      <c r="H88" s="129">
        <f t="shared" si="5"/>
        <v>2254546.67</v>
      </c>
      <c r="I88" s="129">
        <f t="shared" si="5"/>
        <v>139832003.66</v>
      </c>
      <c r="J88" s="129">
        <f t="shared" si="5"/>
        <v>3913734.29</v>
      </c>
      <c r="K88" s="128">
        <f t="shared" si="5"/>
        <v>146000284.62</v>
      </c>
      <c r="L88" s="1" t="s">
        <v>178</v>
      </c>
      <c r="M88" s="1" t="s">
        <v>177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180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181</v>
      </c>
      <c r="M97" s="166" t="s">
        <v>180</v>
      </c>
    </row>
    <row r="98" spans="2:13" s="33" customFormat="1" x14ac:dyDescent="0.2">
      <c r="B98" s="70" t="s">
        <v>218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182</v>
      </c>
      <c r="C99" s="67" t="s">
        <v>39</v>
      </c>
      <c r="D99" s="29">
        <v>0</v>
      </c>
      <c r="E99" s="30">
        <v>0</v>
      </c>
      <c r="F99" s="30">
        <v>0</v>
      </c>
      <c r="G99" s="76">
        <f>D99+E99+F99</f>
        <v>0</v>
      </c>
      <c r="H99" s="30">
        <v>0</v>
      </c>
      <c r="I99" s="30">
        <v>0</v>
      </c>
      <c r="J99" s="30">
        <v>300</v>
      </c>
      <c r="K99" s="45">
        <f>H99+I99+J99</f>
        <v>300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183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184</v>
      </c>
      <c r="M100" s="166" t="s">
        <v>183</v>
      </c>
    </row>
    <row r="101" spans="2:13" s="33" customFormat="1" x14ac:dyDescent="0.2">
      <c r="B101" s="70" t="s">
        <v>222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185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186</v>
      </c>
      <c r="M102" s="1" t="s">
        <v>185</v>
      </c>
    </row>
    <row r="103" spans="2:13" s="33" customFormat="1" x14ac:dyDescent="0.2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x14ac:dyDescent="0.2">
      <c r="B104" s="69" t="s">
        <v>220</v>
      </c>
      <c r="C104" s="154" t="s">
        <v>190</v>
      </c>
      <c r="D104" s="189" t="s">
        <v>246</v>
      </c>
      <c r="E104" s="189" t="s">
        <v>246</v>
      </c>
      <c r="F104" s="156"/>
      <c r="G104" s="158">
        <f>F104</f>
        <v>0</v>
      </c>
      <c r="H104" s="189" t="s">
        <v>246</v>
      </c>
      <c r="I104" s="189" t="s">
        <v>246</v>
      </c>
      <c r="J104" s="156"/>
      <c r="K104" s="163">
        <f>J104</f>
        <v>0</v>
      </c>
      <c r="L104" s="165" t="s">
        <v>191</v>
      </c>
      <c r="M104" s="166" t="s">
        <v>190</v>
      </c>
    </row>
    <row r="105" spans="2:13" s="33" customFormat="1" ht="22.5" x14ac:dyDescent="0.2">
      <c r="B105" s="70" t="s">
        <v>224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x14ac:dyDescent="0.2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x14ac:dyDescent="0.2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 x14ac:dyDescent="0.2">
      <c r="B109" s="68" t="s">
        <v>199</v>
      </c>
      <c r="C109" s="67" t="s">
        <v>42</v>
      </c>
      <c r="D109" s="29">
        <v>0</v>
      </c>
      <c r="E109" s="30">
        <v>0</v>
      </c>
      <c r="F109" s="30">
        <v>0</v>
      </c>
      <c r="G109" s="76">
        <f>D109+E109+F109</f>
        <v>0</v>
      </c>
      <c r="H109" s="30">
        <v>0</v>
      </c>
      <c r="I109" s="30"/>
      <c r="J109" s="30">
        <v>39197</v>
      </c>
      <c r="K109" s="45">
        <f>H109+I109+J109</f>
        <v>39197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222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200</v>
      </c>
      <c r="C112" s="67" t="s">
        <v>201</v>
      </c>
      <c r="D112" s="130">
        <v>0</v>
      </c>
      <c r="E112" s="32">
        <v>76511812.780000001</v>
      </c>
      <c r="F112" s="32">
        <v>1620088.15</v>
      </c>
      <c r="G112" s="76">
        <f>D112+E112+F112</f>
        <v>78131900.930000007</v>
      </c>
      <c r="H112" s="131">
        <v>0</v>
      </c>
      <c r="I112" s="32">
        <v>76771200.379999995</v>
      </c>
      <c r="J112" s="32">
        <v>1620088.15</v>
      </c>
      <c r="K112" s="71">
        <f>H112+I112+J112</f>
        <v>78391288.530000001</v>
      </c>
      <c r="L112" s="1" t="s">
        <v>202</v>
      </c>
      <c r="M112" s="1" t="s">
        <v>201</v>
      </c>
    </row>
    <row r="113" spans="2:13" s="33" customFormat="1" x14ac:dyDescent="0.2">
      <c r="B113" s="68" t="s">
        <v>203</v>
      </c>
      <c r="C113" s="67" t="s">
        <v>45</v>
      </c>
      <c r="D113" s="29">
        <v>0</v>
      </c>
      <c r="E113" s="29">
        <v>75156071</v>
      </c>
      <c r="F113" s="29">
        <v>0</v>
      </c>
      <c r="G113" s="76">
        <f>D113+E113+F113</f>
        <v>75156071</v>
      </c>
      <c r="H113" s="29">
        <v>2254546.67</v>
      </c>
      <c r="I113" s="29">
        <v>80908200</v>
      </c>
      <c r="J113" s="29">
        <v>708097.27</v>
      </c>
      <c r="K113" s="71">
        <f>H113+I113+J113</f>
        <v>83870843.939999998</v>
      </c>
      <c r="L113" s="1" t="s">
        <v>84</v>
      </c>
      <c r="M113" s="1" t="s">
        <v>45</v>
      </c>
    </row>
    <row r="114" spans="2:13" s="33" customFormat="1" x14ac:dyDescent="0.2">
      <c r="B114" s="68" t="s">
        <v>204</v>
      </c>
      <c r="C114" s="86" t="s">
        <v>205</v>
      </c>
      <c r="D114" s="29">
        <v>0</v>
      </c>
      <c r="E114" s="29">
        <v>616386.76</v>
      </c>
      <c r="F114" s="29">
        <v>0</v>
      </c>
      <c r="G114" s="76">
        <f>D114+E114+F114</f>
        <v>616386.76</v>
      </c>
      <c r="H114" s="29">
        <v>0</v>
      </c>
      <c r="I114" s="29">
        <v>638183.36</v>
      </c>
      <c r="J114" s="29">
        <v>0</v>
      </c>
      <c r="K114" s="71">
        <f>H114+I114+J114</f>
        <v>638183.36</v>
      </c>
      <c r="L114" s="1" t="s">
        <v>208</v>
      </c>
      <c r="M114" s="1" t="s">
        <v>205</v>
      </c>
    </row>
    <row r="115" spans="2:13" s="33" customFormat="1" ht="22.5" thickBot="1" x14ac:dyDescent="0.25">
      <c r="B115" s="117" t="s">
        <v>264</v>
      </c>
      <c r="C115" s="78" t="s">
        <v>207</v>
      </c>
      <c r="D115" s="118">
        <f t="shared" ref="D115:K115" si="6">D96+D99+D102+D103+D109+D112+D113+D114</f>
        <v>0</v>
      </c>
      <c r="E115" s="118">
        <f t="shared" si="6"/>
        <v>152284270.53999999</v>
      </c>
      <c r="F115" s="118">
        <f t="shared" si="6"/>
        <v>1620088.15</v>
      </c>
      <c r="G115" s="118">
        <f t="shared" si="6"/>
        <v>153904358.69</v>
      </c>
      <c r="H115" s="118">
        <f t="shared" si="6"/>
        <v>2254546.67</v>
      </c>
      <c r="I115" s="118">
        <f t="shared" si="6"/>
        <v>158317583.74000001</v>
      </c>
      <c r="J115" s="118">
        <f t="shared" si="6"/>
        <v>2367682.42</v>
      </c>
      <c r="K115" s="119">
        <f t="shared" si="6"/>
        <v>162939812.83000001</v>
      </c>
      <c r="L115" s="1" t="s">
        <v>209</v>
      </c>
      <c r="M115" s="1" t="s">
        <v>207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206</v>
      </c>
      <c r="C117" s="67" t="s">
        <v>89</v>
      </c>
      <c r="D117" s="29">
        <v>0</v>
      </c>
      <c r="E117" s="29">
        <v>-18899676.32</v>
      </c>
      <c r="F117" s="29">
        <v>2168926.79</v>
      </c>
      <c r="G117" s="44">
        <f>D117+E117+F117</f>
        <v>-16730749.529999999</v>
      </c>
      <c r="H117" s="29">
        <v>0</v>
      </c>
      <c r="I117" s="29">
        <v>-18485580.079999998</v>
      </c>
      <c r="J117" s="29">
        <v>1546051.87</v>
      </c>
      <c r="K117" s="45">
        <f>H117+I117+J117</f>
        <v>-16939528.210000001</v>
      </c>
      <c r="L117" s="1" t="s">
        <v>90</v>
      </c>
      <c r="M117" s="1" t="s">
        <v>89</v>
      </c>
    </row>
    <row r="118" spans="2:13" ht="13.5" thickBot="1" x14ac:dyDescent="0.25">
      <c r="B118" s="110" t="s">
        <v>212</v>
      </c>
      <c r="C118" s="90" t="s">
        <v>211</v>
      </c>
      <c r="D118" s="127">
        <f t="shared" ref="D118:K118" si="7">D115+D117</f>
        <v>0</v>
      </c>
      <c r="E118" s="127">
        <f t="shared" si="7"/>
        <v>133384594.22</v>
      </c>
      <c r="F118" s="127">
        <f t="shared" si="7"/>
        <v>3789014.94</v>
      </c>
      <c r="G118" s="127">
        <f t="shared" si="7"/>
        <v>137173609.16</v>
      </c>
      <c r="H118" s="127">
        <f t="shared" si="7"/>
        <v>2254546.67</v>
      </c>
      <c r="I118" s="127">
        <f t="shared" si="7"/>
        <v>139832003.66</v>
      </c>
      <c r="J118" s="127">
        <f t="shared" si="7"/>
        <v>3913734.29</v>
      </c>
      <c r="K118" s="128">
        <f t="shared" si="7"/>
        <v>146000284.62</v>
      </c>
      <c r="L118" s="1" t="s">
        <v>210</v>
      </c>
      <c r="M118" s="1" t="s">
        <v>211</v>
      </c>
    </row>
    <row r="119" spans="2:13" s="9" customFormat="1" ht="24" customHeight="1" x14ac:dyDescent="0.2">
      <c r="B119" s="185" t="s">
        <v>213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214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239</v>
      </c>
      <c r="I134" s="196"/>
      <c r="J134" s="197"/>
    </row>
    <row r="135" spans="2:11" ht="3.75" hidden="1" customHeight="1" thickTop="1" thickBot="1" x14ac:dyDescent="0.25">
      <c r="B135" s="2" t="s">
        <v>238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228</v>
      </c>
      <c r="G136" s="193"/>
      <c r="H136" s="198"/>
      <c r="I136" s="198"/>
      <c r="J136" s="199"/>
    </row>
    <row r="137" spans="2:11" hidden="1" x14ac:dyDescent="0.2">
      <c r="F137" s="175" t="s">
        <v>229</v>
      </c>
      <c r="G137" s="176"/>
      <c r="H137" s="179"/>
      <c r="I137" s="179"/>
      <c r="J137" s="180"/>
    </row>
    <row r="138" spans="2:11" hidden="1" x14ac:dyDescent="0.2">
      <c r="F138" s="175" t="s">
        <v>230</v>
      </c>
      <c r="G138" s="176"/>
      <c r="H138" s="181"/>
      <c r="I138" s="181"/>
      <c r="J138" s="182"/>
    </row>
    <row r="139" spans="2:11" hidden="1" x14ac:dyDescent="0.2">
      <c r="F139" s="175" t="s">
        <v>231</v>
      </c>
      <c r="G139" s="176"/>
      <c r="H139" s="181"/>
      <c r="I139" s="181"/>
      <c r="J139" s="182"/>
    </row>
    <row r="140" spans="2:11" hidden="1" x14ac:dyDescent="0.2">
      <c r="F140" s="175" t="s">
        <v>232</v>
      </c>
      <c r="G140" s="176"/>
      <c r="H140" s="181"/>
      <c r="I140" s="181"/>
      <c r="J140" s="182"/>
    </row>
    <row r="141" spans="2:11" hidden="1" x14ac:dyDescent="0.2">
      <c r="F141" s="175" t="s">
        <v>233</v>
      </c>
      <c r="G141" s="176"/>
      <c r="H141" s="179"/>
      <c r="I141" s="179"/>
      <c r="J141" s="180"/>
    </row>
    <row r="142" spans="2:11" hidden="1" x14ac:dyDescent="0.2">
      <c r="F142" s="175" t="s">
        <v>234</v>
      </c>
      <c r="G142" s="176"/>
      <c r="H142" s="179"/>
      <c r="I142" s="179"/>
      <c r="J142" s="180"/>
    </row>
    <row r="143" spans="2:11" hidden="1" x14ac:dyDescent="0.2">
      <c r="F143" s="175" t="s">
        <v>235</v>
      </c>
      <c r="G143" s="176"/>
      <c r="H143" s="181"/>
      <c r="I143" s="181"/>
      <c r="J143" s="182"/>
    </row>
    <row r="144" spans="2:11" ht="13.5" hidden="1" thickBot="1" x14ac:dyDescent="0.25">
      <c r="F144" s="177" t="s">
        <v>236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237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</cp:lastModifiedBy>
  <cp:lastPrinted>2021-03-03T06:30:22Z</cp:lastPrinted>
  <dcterms:created xsi:type="dcterms:W3CDTF">2011-04-05T12:25:02Z</dcterms:created>
  <dcterms:modified xsi:type="dcterms:W3CDTF">2021-03-03T06:30:25Z</dcterms:modified>
</cp:coreProperties>
</file>